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755" windowHeight="1258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6" i="1"/>
  <c r="H7"/>
  <c r="H8"/>
  <c r="H9"/>
  <c r="H5"/>
  <c r="H4"/>
  <c r="H10"/>
  <c r="H3"/>
  <c r="H2"/>
  <c r="B10"/>
  <c r="B9"/>
  <c r="B8"/>
  <c r="D8" s="1"/>
  <c r="B7"/>
  <c r="D7" s="1"/>
  <c r="B6"/>
  <c r="D6" s="1"/>
  <c r="B5"/>
  <c r="D5" s="1"/>
  <c r="B4"/>
  <c r="D4" s="1"/>
  <c r="B3"/>
  <c r="B2"/>
  <c r="G3"/>
  <c r="F11"/>
  <c r="C11"/>
  <c r="G10"/>
  <c r="G9"/>
  <c r="G8"/>
  <c r="G7"/>
  <c r="G2"/>
  <c r="G6"/>
  <c r="G5"/>
  <c r="G4"/>
  <c r="D10"/>
  <c r="D9"/>
  <c r="D3"/>
  <c r="H11" l="1"/>
  <c r="E7"/>
  <c r="E6"/>
  <c r="E3"/>
  <c r="E8"/>
  <c r="E10"/>
  <c r="E2"/>
  <c r="B11"/>
  <c r="E5"/>
  <c r="E9"/>
  <c r="G11"/>
  <c r="E4"/>
  <c r="D2"/>
  <c r="D11"/>
  <c r="E11" l="1"/>
</calcChain>
</file>

<file path=xl/sharedStrings.xml><?xml version="1.0" encoding="utf-8"?>
<sst xmlns="http://schemas.openxmlformats.org/spreadsheetml/2006/main" count="18" uniqueCount="18">
  <si>
    <t>Land</t>
  </si>
  <si>
    <t>Price</t>
  </si>
  <si>
    <t>Income</t>
  </si>
  <si>
    <t>Cornfield</t>
  </si>
  <si>
    <t>Stable</t>
  </si>
  <si>
    <t>Barn</t>
  </si>
  <si>
    <t>Store</t>
  </si>
  <si>
    <t>Pub</t>
  </si>
  <si>
    <t>Inn</t>
  </si>
  <si>
    <t>Sentry Tower</t>
  </si>
  <si>
    <t>Fort</t>
  </si>
  <si>
    <t>Castle</t>
  </si>
  <si>
    <t>Time to Acquire</t>
  </si>
  <si>
    <t>Owned</t>
  </si>
  <si>
    <t>Earning</t>
  </si>
  <si>
    <t>Income/Gold</t>
  </si>
  <si>
    <t>%back/hour</t>
  </si>
  <si>
    <t>Sum/Best</t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</si>
</sst>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0.0000%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2" fillId="3" borderId="0" xfId="0" applyFont="1" applyFill="1"/>
    <xf numFmtId="0" fontId="1" fillId="3" borderId="0" xfId="0" applyFon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165" fontId="0" fillId="4" borderId="0" xfId="0" applyNumberFormat="1" applyFill="1"/>
    <xf numFmtId="165" fontId="0" fillId="7" borderId="0" xfId="0" applyNumberFormat="1" applyFill="1"/>
    <xf numFmtId="164" fontId="0" fillId="7" borderId="0" xfId="0" applyNumberFormat="1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B63C3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zoomScale="143" zoomScaleNormal="143" workbookViewId="0">
      <selection activeCell="B10" sqref="B10"/>
    </sheetView>
  </sheetViews>
  <sheetFormatPr defaultRowHeight="15"/>
  <cols>
    <col min="1" max="1" width="13.28515625" customWidth="1"/>
    <col min="2" max="2" width="11.140625" bestFit="1" customWidth="1"/>
    <col min="3" max="3" width="7.7109375" customWidth="1"/>
    <col min="4" max="4" width="12.7109375" customWidth="1"/>
    <col min="5" max="5" width="14.7109375" customWidth="1"/>
    <col min="6" max="7" width="9.28515625" bestFit="1" customWidth="1"/>
    <col min="8" max="8" width="10.7109375" customWidth="1"/>
  </cols>
  <sheetData>
    <row r="1" spans="1:8">
      <c r="A1" s="2" t="s">
        <v>0</v>
      </c>
      <c r="B1" s="3" t="s">
        <v>1</v>
      </c>
      <c r="C1" s="3" t="s">
        <v>2</v>
      </c>
      <c r="D1" s="3" t="s">
        <v>15</v>
      </c>
      <c r="E1" s="3" t="s">
        <v>12</v>
      </c>
      <c r="F1" s="3" t="s">
        <v>13</v>
      </c>
      <c r="G1" s="3" t="s">
        <v>14</v>
      </c>
      <c r="H1" s="3" t="s">
        <v>16</v>
      </c>
    </row>
    <row r="2" spans="1:8">
      <c r="A2" s="2" t="s">
        <v>3</v>
      </c>
      <c r="B2" s="4">
        <f>4000+PRODUCT(400,F2)</f>
        <v>72000</v>
      </c>
      <c r="C2" s="6">
        <v>100</v>
      </c>
      <c r="D2" s="5">
        <f t="shared" ref="D2:D10" si="0">C2/B2</f>
        <v>1.3888888888888889E-3</v>
      </c>
      <c r="E2" s="4">
        <f>PRODUCT(B2,10)/(SUM(G2:G10)+100)</f>
        <v>0.93011238858028678</v>
      </c>
      <c r="F2" s="1">
        <v>170</v>
      </c>
      <c r="G2" s="4">
        <f>PRODUCT(F2,C2)</f>
        <v>17000</v>
      </c>
      <c r="H2" s="8">
        <f>(C2/B2)*100</f>
        <v>0.1388888888888889</v>
      </c>
    </row>
    <row r="3" spans="1:8">
      <c r="A3" s="2" t="s">
        <v>4</v>
      </c>
      <c r="B3" s="4">
        <f>15000+PRODUCT(F3,1500)</f>
        <v>210000</v>
      </c>
      <c r="C3" s="6">
        <v>300</v>
      </c>
      <c r="D3" s="5">
        <f t="shared" si="0"/>
        <v>1.4285714285714286E-3</v>
      </c>
      <c r="E3" s="4">
        <f>PRODUCT(B3,10)/(SUM(G2:G10)+100)</f>
        <v>2.7128278000258366</v>
      </c>
      <c r="F3" s="1">
        <v>130</v>
      </c>
      <c r="G3" s="4">
        <f>PRODUCT(F3,C3)</f>
        <v>39000</v>
      </c>
      <c r="H3" s="8">
        <f>(C3/B3)*100</f>
        <v>0.14285714285714285</v>
      </c>
    </row>
    <row r="4" spans="1:8">
      <c r="A4" s="2" t="s">
        <v>5</v>
      </c>
      <c r="B4" s="4">
        <f>25000+PRODUCT(F4,2500)</f>
        <v>300000</v>
      </c>
      <c r="C4" s="6">
        <v>400</v>
      </c>
      <c r="D4" s="5">
        <f t="shared" si="0"/>
        <v>1.3333333333333333E-3</v>
      </c>
      <c r="E4" s="4">
        <f>PRODUCT(B4,10)/(SUM(G2:G10)+100)</f>
        <v>3.8754682857511948</v>
      </c>
      <c r="F4" s="1">
        <v>110</v>
      </c>
      <c r="G4" s="4">
        <f>PRODUCT(F4,C4)</f>
        <v>44000</v>
      </c>
      <c r="H4" s="8">
        <f>(C4/B4)*100</f>
        <v>0.13333333333333333</v>
      </c>
    </row>
    <row r="5" spans="1:8">
      <c r="A5" s="2" t="s">
        <v>6</v>
      </c>
      <c r="B5" s="4">
        <f>50000+F5*5000</f>
        <v>450000</v>
      </c>
      <c r="C5" s="6">
        <v>700</v>
      </c>
      <c r="D5" s="5">
        <f t="shared" si="0"/>
        <v>1.5555555555555555E-3</v>
      </c>
      <c r="E5" s="4">
        <f>PRODUCT(B5,10)/(SUM(G2:G10)+100)</f>
        <v>5.8132024286267923</v>
      </c>
      <c r="F5" s="1">
        <v>80</v>
      </c>
      <c r="G5" s="4">
        <f>PRODUCT(F5, C5)</f>
        <v>56000</v>
      </c>
      <c r="H5" s="8">
        <f>(C5/B5)*100</f>
        <v>0.15555555555555556</v>
      </c>
    </row>
    <row r="6" spans="1:8">
      <c r="A6" s="2" t="s">
        <v>7</v>
      </c>
      <c r="B6" s="4">
        <f>75000+F6*7500</f>
        <v>600000</v>
      </c>
      <c r="C6" s="6">
        <v>900</v>
      </c>
      <c r="D6" s="5">
        <f t="shared" si="0"/>
        <v>1.5E-3</v>
      </c>
      <c r="E6" s="4">
        <f>PRODUCT(B6,10)/(SUM(G2:G10)+100)</f>
        <v>7.7509365715023897</v>
      </c>
      <c r="F6" s="1">
        <v>70</v>
      </c>
      <c r="G6" s="4">
        <f>PRODUCT(F6, C6)</f>
        <v>63000</v>
      </c>
      <c r="H6" s="8">
        <f>(C6/B6)*100</f>
        <v>0.15</v>
      </c>
    </row>
    <row r="7" spans="1:8">
      <c r="A7" s="2" t="s">
        <v>8</v>
      </c>
      <c r="B7" s="4">
        <f>110000+F7*11000</f>
        <v>770000</v>
      </c>
      <c r="C7" s="6">
        <v>1200</v>
      </c>
      <c r="D7" s="5">
        <f t="shared" si="0"/>
        <v>1.5584415584415584E-3</v>
      </c>
      <c r="E7" s="4">
        <f>PRODUCT(B7,10)/(SUM(G2:G10)+100)</f>
        <v>9.9470352667614002</v>
      </c>
      <c r="F7" s="1">
        <v>60</v>
      </c>
      <c r="G7" s="4">
        <f>PRODUCT(F7,C7)</f>
        <v>72000</v>
      </c>
      <c r="H7" s="8">
        <f>(C7/B7)*100</f>
        <v>0.15584415584415584</v>
      </c>
    </row>
    <row r="8" spans="1:8">
      <c r="A8" s="2" t="s">
        <v>9</v>
      </c>
      <c r="B8" s="4">
        <f>300000+F8*30000</f>
        <v>1500000</v>
      </c>
      <c r="C8" s="6">
        <v>2700</v>
      </c>
      <c r="D8" s="5">
        <f t="shared" si="0"/>
        <v>1.8E-3</v>
      </c>
      <c r="E8" s="4">
        <f>PRODUCT(B8,10)/(SUM(G2:G10)+100)</f>
        <v>19.377341428755976</v>
      </c>
      <c r="F8" s="1">
        <v>40</v>
      </c>
      <c r="G8" s="4">
        <f>PRODUCT(F8,C8)</f>
        <v>108000</v>
      </c>
      <c r="H8" s="8">
        <f>(C8/B8)*100</f>
        <v>0.18</v>
      </c>
    </row>
    <row r="9" spans="1:8">
      <c r="A9" s="2" t="s">
        <v>10</v>
      </c>
      <c r="B9" s="4">
        <f>600000+F9*60000</f>
        <v>2400000</v>
      </c>
      <c r="C9" s="6">
        <v>4500</v>
      </c>
      <c r="D9" s="5">
        <f t="shared" si="0"/>
        <v>1.8749999999999999E-3</v>
      </c>
      <c r="E9" s="4">
        <f>PRODUCT(B9,10)/(SUM(G2:G10)+100)</f>
        <v>31.003746286009559</v>
      </c>
      <c r="F9" s="1">
        <v>30</v>
      </c>
      <c r="G9" s="4">
        <f>PRODUCT(F9,C9)</f>
        <v>135000</v>
      </c>
      <c r="H9" s="8">
        <f>(C9/B9)*100</f>
        <v>0.1875</v>
      </c>
    </row>
    <row r="10" spans="1:8">
      <c r="A10" s="2" t="s">
        <v>11</v>
      </c>
      <c r="B10" s="4">
        <f>1200000+F10*120000</f>
        <v>4800000</v>
      </c>
      <c r="C10" s="6">
        <v>8000</v>
      </c>
      <c r="D10" s="5">
        <f t="shared" si="0"/>
        <v>1.6666666666666668E-3</v>
      </c>
      <c r="E10" s="4">
        <f>PRODUCT(B10,10)/(SUM(G2:G10)+100)</f>
        <v>62.007492572019117</v>
      </c>
      <c r="F10" s="1">
        <v>30</v>
      </c>
      <c r="G10" s="4">
        <f>PRODUCT(F10,C10)</f>
        <v>240000</v>
      </c>
      <c r="H10" s="8">
        <f>(C10/B10)*100</f>
        <v>0.16666666666666669</v>
      </c>
    </row>
    <row r="11" spans="1:8">
      <c r="A11" s="2" t="s">
        <v>17</v>
      </c>
      <c r="B11" s="7">
        <f>SUM(B2:B10)</f>
        <v>11102000</v>
      </c>
      <c r="C11" s="7">
        <f>SUM(C2:C10)</f>
        <v>18800</v>
      </c>
      <c r="D11" s="10">
        <f>MAX(D2:D10)</f>
        <v>1.8749999999999999E-3</v>
      </c>
      <c r="E11" s="11">
        <f>MIN(E2:E10)</f>
        <v>0.93011238858028678</v>
      </c>
      <c r="F11" s="7">
        <f>SUM(F2:F10)</f>
        <v>720</v>
      </c>
      <c r="G11" s="7">
        <f>SUM(G2:G10)+100</f>
        <v>774100</v>
      </c>
      <c r="H11" s="9">
        <f>MAX(H2:H10)</f>
        <v>0.1875</v>
      </c>
    </row>
  </sheetData>
  <conditionalFormatting sqref="D2:D10">
    <cfRule type="dataBar" priority="4">
      <dataBar>
        <cfvo type="min" val="0"/>
        <cfvo type="max" val="0"/>
        <color rgb="FF00B050"/>
      </dataBar>
    </cfRule>
  </conditionalFormatting>
  <conditionalFormatting sqref="E2:E10">
    <cfRule type="dataBar" priority="3">
      <dataBar>
        <cfvo type="min" val="0"/>
        <cfvo type="max" val="0"/>
        <color rgb="FFFF0000"/>
      </dataBar>
    </cfRule>
  </conditionalFormatting>
  <conditionalFormatting sqref="G2:G10">
    <cfRule type="dataBar" priority="2">
      <dataBar>
        <cfvo type="min" val="0"/>
        <cfvo type="max" val="0"/>
        <color rgb="FFFFFF00"/>
      </dataBar>
    </cfRule>
  </conditionalFormatting>
  <conditionalFormatting sqref="F2:F10">
    <cfRule type="dataBar" priority="1">
      <dataBar>
        <cfvo type="min" val="0"/>
        <cfvo type="max" val="0"/>
        <color rgb="FF00B0F0"/>
      </dataBar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TriOptimum</dc:creator>
  <cp:lastModifiedBy>TriOptimum</cp:lastModifiedBy>
  <dcterms:created xsi:type="dcterms:W3CDTF">2010-11-27T18:24:46Z</dcterms:created>
  <dcterms:modified xsi:type="dcterms:W3CDTF">2010-12-03T03:06:36Z</dcterms:modified>
</cp:coreProperties>
</file>